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myreva\Desktop\ПЛАН РЕМОНТА\план ремонта 2020\"/>
    </mc:Choice>
  </mc:AlternateContent>
  <xr:revisionPtr revIDLastSave="0" documentId="13_ncr:1_{6A3B296C-ED2E-4050-9C0C-E50389C049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4" r:id="rId1"/>
  </sheets>
  <definedNames>
    <definedName name="_xlnm.Print_Titles" localSheetId="0">план!$1:$3</definedName>
    <definedName name="_xlnm.Print_Area" localSheetId="0">план!$A$1:$E$112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4" l="1"/>
  <c r="D86" i="4"/>
  <c r="D87" i="4" l="1"/>
  <c r="D58" i="4"/>
  <c r="D71" i="4" l="1"/>
  <c r="D69" i="4"/>
  <c r="D20" i="4"/>
  <c r="D12" i="4"/>
  <c r="D59" i="4"/>
  <c r="D91" i="4"/>
  <c r="D73" i="4" l="1"/>
  <c r="D79" i="4" l="1"/>
  <c r="D43" i="4" l="1"/>
  <c r="D62" i="4"/>
  <c r="D55" i="4"/>
  <c r="D51" i="4"/>
  <c r="D47" i="4"/>
  <c r="D38" i="4"/>
  <c r="D26" i="4"/>
  <c r="D23" i="4" l="1"/>
  <c r="D7" i="4"/>
  <c r="D83" i="4"/>
  <c r="D65" i="4"/>
  <c r="D32" i="4"/>
  <c r="D15" i="4"/>
  <c r="D35" i="4" l="1"/>
  <c r="D16" i="4"/>
  <c r="D29" i="4"/>
  <c r="D94" i="4" l="1"/>
</calcChain>
</file>

<file path=xl/sharedStrings.xml><?xml version="1.0" encoding="utf-8"?>
<sst xmlns="http://schemas.openxmlformats.org/spreadsheetml/2006/main" count="206" uniqueCount="136">
  <si>
    <t>№</t>
  </si>
  <si>
    <t>Наименование автомобильной дороги</t>
  </si>
  <si>
    <t>Категория дороги</t>
  </si>
  <si>
    <t>Мощность объекта, км</t>
  </si>
  <si>
    <t>МО г. Алексин</t>
  </si>
  <si>
    <t>IV</t>
  </si>
  <si>
    <t>ИТОГО:</t>
  </si>
  <si>
    <t>Белевский район</t>
  </si>
  <si>
    <t>"Белев - Чернь" - Мценск</t>
  </si>
  <si>
    <t>Богородицкий район</t>
  </si>
  <si>
    <t>Веневский район</t>
  </si>
  <si>
    <t>Дубенский район</t>
  </si>
  <si>
    <t>МО г. Ефремов</t>
  </si>
  <si>
    <t>III</t>
  </si>
  <si>
    <t>Каменский район</t>
  </si>
  <si>
    <t>Кимовский район</t>
  </si>
  <si>
    <t>Кимовск - Таболо</t>
  </si>
  <si>
    <t>Куркинский район</t>
  </si>
  <si>
    <t>МО г. Новомосковск</t>
  </si>
  <si>
    <t>Одоевский район</t>
  </si>
  <si>
    <t>Плавский район</t>
  </si>
  <si>
    <t>Суворовский район</t>
  </si>
  <si>
    <t>Тепло-Огаревский район</t>
  </si>
  <si>
    <t>Узловский район</t>
  </si>
  <si>
    <t>Щекинский район</t>
  </si>
  <si>
    <t>Ясногорский район</t>
  </si>
  <si>
    <t>Воловский район</t>
  </si>
  <si>
    <t>-</t>
  </si>
  <si>
    <t>Чернский район</t>
  </si>
  <si>
    <t>км 8+287 - км 13+105</t>
  </si>
  <si>
    <t>Алексин - Першино - Авангард - подъезд к н.п. Бизюкино-Скороварово</t>
  </si>
  <si>
    <t>км 20+900 - км 25+160</t>
  </si>
  <si>
    <t>км 14+700 - км 25+150</t>
  </si>
  <si>
    <t>Богородицк-Товарковский-Куркино-автоподъезд к населенному пункту Малевка</t>
  </si>
  <si>
    <t>Богородицк-Епифань-шахта 2/3-поселок Гора-Корсаково-Каменка-Суходол</t>
  </si>
  <si>
    <t>км 0+000 - км 5+560</t>
  </si>
  <si>
    <t>км 14+950 - км 19+550</t>
  </si>
  <si>
    <t>Заокский район</t>
  </si>
  <si>
    <t>км 0+000 - км 4+720</t>
  </si>
  <si>
    <t>км 6+310 - км 15+380</t>
  </si>
  <si>
    <t>Бучалки-Черемухово</t>
  </si>
  <si>
    <t>км 0+000 - км 7+050</t>
  </si>
  <si>
    <t>Киреевский район</t>
  </si>
  <si>
    <t>Липки-Бородинский-Большие Калмыки-Круглое-Подосинки</t>
  </si>
  <si>
    <t>км 0+000 - км 8+262</t>
  </si>
  <si>
    <t>Автоподъезд к населенному пункту Алексеевка</t>
  </si>
  <si>
    <t>км 0+000 - км 5+500</t>
  </si>
  <si>
    <t>Малая  Россошка-Дубовка</t>
  </si>
  <si>
    <t>Узловая - Богородицк -автоподъезд к населенному пункту Болотовка через Прилесье</t>
  </si>
  <si>
    <t>км 0+000 - км 2+000</t>
  </si>
  <si>
    <t>км 0+000 - км 4+363</t>
  </si>
  <si>
    <t>Егорьевск-Коломна-Кашира-Ненашево</t>
  </si>
  <si>
    <t>"Дон"-Куркино</t>
  </si>
  <si>
    <t>км 0+105 - км 13+700</t>
  </si>
  <si>
    <t>"Дон"-Куркино-Тормасово</t>
  </si>
  <si>
    <t>км 0+000 - км 8+655</t>
  </si>
  <si>
    <t>Кимовск-Епифань-Куликово поле-Кресты-а/п к н.п. Муравлянка</t>
  </si>
  <si>
    <t>V</t>
  </si>
  <si>
    <t>Автоподъезд к населенному пункту Троицкий от автодороги Чернь-Медведки</t>
  </si>
  <si>
    <t>Донской-Богородицк - автоподъезд к населенному пункту Полунино</t>
  </si>
  <si>
    <t>км 0+000 - км 6+605</t>
  </si>
  <si>
    <t>«Тула-Белев»-Никольское-Крапивна</t>
  </si>
  <si>
    <t>III,IV</t>
  </si>
  <si>
    <t>км 0+000 - км 6+3934</t>
  </si>
  <si>
    <t>Алексин-Мичурино</t>
  </si>
  <si>
    <t>Белев - Чернь</t>
  </si>
  <si>
    <t>"Лапотково-Ефремов"-Степной</t>
  </si>
  <si>
    <t>"Орел-Ефремов"-Кочкино</t>
  </si>
  <si>
    <t>Тула-Новомосковск-автоподъезд к населенному пункту Болохово</t>
  </si>
  <si>
    <t>Коммунар-Правда</t>
  </si>
  <si>
    <t>Плавск-Мещерино-п. Диктатура</t>
  </si>
  <si>
    <t>Кашира-Серебряные Пруды-Кимовск-Узловая-автоподъезд к населенному пункту Мельгуново</t>
  </si>
  <si>
    <t>Автоподъезд к населенному пункту Троицкое - Бачурино</t>
  </si>
  <si>
    <t>Ясногорск-Денисово-Горшково-автоподъезд к населенному пункту Гигант</t>
  </si>
  <si>
    <t>Ленинский район МО г. Тула</t>
  </si>
  <si>
    <t>Автоподъезд к н.п. Самохваловка</t>
  </si>
  <si>
    <t>Автоподъезд к н.п. Маслово</t>
  </si>
  <si>
    <t>Тула-Алексин-Обидимо-Калуга-Тула-Михайлов-Рязань</t>
  </si>
  <si>
    <t>км 12+700 - км 15+510</t>
  </si>
  <si>
    <t>км 149+800 - км 162+390</t>
  </si>
  <si>
    <t>км 6+300 - км 11+915                               км 12+085 - км 12+270</t>
  </si>
  <si>
    <t>км 0+019 - км 5+085</t>
  </si>
  <si>
    <t>км 7+766 - км 9+568</t>
  </si>
  <si>
    <t>км 0+000 - км 8+805</t>
  </si>
  <si>
    <t>км 1+870 - км 4+290,
км 4+410 - км 12+266,
км 12+268 - км 13+820</t>
  </si>
  <si>
    <t>км 13+795 - км 21+328</t>
  </si>
  <si>
    <t>км 0+000 - км 16+655</t>
  </si>
  <si>
    <t>км 4+150 - км 5+735,
км 7+795 - км 9+345</t>
  </si>
  <si>
    <t>км 0+005 - км 5+685,
км 5+735 - км 6+290</t>
  </si>
  <si>
    <t>км 0+010 - км 2+101</t>
  </si>
  <si>
    <t>км 132+900 - км 139+325</t>
  </si>
  <si>
    <t>Чекалин-Суворов-Ханино-автоподъезд к населенному пункту Гущино</t>
  </si>
  <si>
    <t>км 0+000 - км 4+300</t>
  </si>
  <si>
    <t>Подъезд к населенному пункту Пушкари</t>
  </si>
  <si>
    <t>Москва-Волгоград-Козловка</t>
  </si>
  <si>
    <t>км 0+000 - км 0+962</t>
  </si>
  <si>
    <t>Автоподъезд к населенному пункту Мишенское от автодороги Белев-Ровно-Слобода-Зайцево</t>
  </si>
  <si>
    <t>км 0+000 - км 2+702</t>
  </si>
  <si>
    <t>Киреевск-Теплое</t>
  </si>
  <si>
    <t>"Венев-Серебряные Пруды"-Поветкино</t>
  </si>
  <si>
    <t>км 0+000 - км 3+256</t>
  </si>
  <si>
    <t>"Дон"-подъезд к населенному пункту Красный Холм</t>
  </si>
  <si>
    <t>км 0+030 - км 0+913</t>
  </si>
  <si>
    <t>Архангельское - Галица</t>
  </si>
  <si>
    <t>км 4+970 - км 10+000</t>
  </si>
  <si>
    <t>Автоподъезд к н.п. шахта Песоченская</t>
  </si>
  <si>
    <t>км 5+200 - км 8+515</t>
  </si>
  <si>
    <t>км 17+280 - км 18+000,
км 40+000 - км 44+420</t>
  </si>
  <si>
    <t>км 0+010 - км 1+279</t>
  </si>
  <si>
    <t>км 3+000 - км 7+808,
км 7+976 - км 20+956,
км 21+124 - км 22+010</t>
  </si>
  <si>
    <t>км 17+216 - км 21+150</t>
  </si>
  <si>
    <t>"Дубна - Упа" - Опочня</t>
  </si>
  <si>
    <t>км 0+005 - км 2+200</t>
  </si>
  <si>
    <t>Одоев-Петровское-Горбачево</t>
  </si>
  <si>
    <t>км 0+000 - км 13+030</t>
  </si>
  <si>
    <t>Щекино-Одоев-Арсеньево</t>
  </si>
  <si>
    <t>км 20+000 - км 36+500</t>
  </si>
  <si>
    <t>Капитальный ремонт участка автомобильной дороги II технической категории Тула-Новомосковск в части устройства пешеходного перехода на км 6+390 (в районе кладбища) в МО город Тула</t>
  </si>
  <si>
    <t>II</t>
  </si>
  <si>
    <t>км 6+390</t>
  </si>
  <si>
    <t>Адрес объекта (км+м - км+м)</t>
  </si>
  <si>
    <t>ВСЕГО</t>
  </si>
  <si>
    <t>в том числе КБД:</t>
  </si>
  <si>
    <t>91.237</t>
  </si>
  <si>
    <t>МОСТЫ</t>
  </si>
  <si>
    <t>№ п/п</t>
  </si>
  <si>
    <t>Наименование ремонта искусственного сооружения</t>
  </si>
  <si>
    <t>Мощность объекта</t>
  </si>
  <si>
    <t>Год ремонта</t>
  </si>
  <si>
    <t>Мост через р. Вашана на км 151+700 автомобильной дороги М - 2 "Крым" (старого направления) в Заокском районе Тульской области</t>
  </si>
  <si>
    <t>Мост через р. Дон на км 12+000 автомобильной дороги Кимовск - Епифань - Куликово поле - Кресты - а/п к н.п. Муравлянка в Кимовском районе Тульской области</t>
  </si>
  <si>
    <t>2020-2021</t>
  </si>
  <si>
    <t>2019-2020</t>
  </si>
  <si>
    <t>Мост через р. Упа на км 13+200 автомобильной дороги Тула - Алексин - Обидимо - Калуга - Тула - Михайлов - Рязань в Ленинском районе МО г. Тула (низководный)</t>
  </si>
  <si>
    <t>Мост через р. Плава на км 14+198 автомобильной дороги Плавск - Мещерино - п. Диктатура в Плавском районе Тульской области</t>
  </si>
  <si>
    <t>ВСЕГО по мостам: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</si>
</sst>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19]General"/>
    <numFmt numFmtId="166" formatCode="#,##0.00&quot; &quot;[$руб.-419];[Red]&quot;-&quot;#,##0.00&quot; &quot;[$руб.-419]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2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2"/>
      <color rgb="FF000000"/>
      <name val="Arial"/>
      <family val="2"/>
      <charset val="204"/>
    </font>
    <font>
      <b/>
      <sz val="14"/>
      <color theme="1"/>
      <name val="PT Astra Serif"/>
      <family val="1"/>
      <charset val="204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sz val="14"/>
      <color theme="1"/>
      <name val="PT Astra Serif"/>
      <family val="1"/>
      <charset val="204"/>
    </font>
    <font>
      <b/>
      <sz val="16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 applyNumberFormat="0" applyBorder="0" applyProtection="0"/>
    <xf numFmtId="165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6" fontId="6" fillId="0" borderId="0" applyBorder="0" applyProtection="0"/>
    <xf numFmtId="0" fontId="2" fillId="0" borderId="0"/>
    <xf numFmtId="0" fontId="2" fillId="0" borderId="0"/>
  </cellStyleXfs>
  <cellXfs count="40">
    <xf numFmtId="0" fontId="0" fillId="0" borderId="0" xfId="0"/>
    <xf numFmtId="0" fontId="0" fillId="3" borderId="0" xfId="0" applyFill="1"/>
    <xf numFmtId="0" fontId="0" fillId="2" borderId="0" xfId="0" applyFill="1"/>
    <xf numFmtId="0" fontId="0" fillId="0" borderId="0" xfId="0" applyFill="1"/>
    <xf numFmtId="0" fontId="0" fillId="4" borderId="0" xfId="0" applyFill="1"/>
    <xf numFmtId="0" fontId="8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11">
    <cellStyle name="Excel Built-in Explanatory Text" xfId="3" xr:uid="{00000000-0005-0000-0000-000000000000}"/>
    <cellStyle name="Excel Built-in Normal" xfId="4" xr:uid="{00000000-0005-0000-0000-000001000000}"/>
    <cellStyle name="Heading" xfId="5" xr:uid="{00000000-0005-0000-0000-000002000000}"/>
    <cellStyle name="Heading1" xfId="6" xr:uid="{00000000-0005-0000-0000-000003000000}"/>
    <cellStyle name="Result" xfId="7" xr:uid="{00000000-0005-0000-0000-000004000000}"/>
    <cellStyle name="Result2" xfId="8" xr:uid="{00000000-0005-0000-0000-000005000000}"/>
    <cellStyle name="Обычный" xfId="0" builtinId="0"/>
    <cellStyle name="Обычный 2" xfId="1" xr:uid="{00000000-0005-0000-0000-000007000000}"/>
    <cellStyle name="Обычный 2 2" xfId="2" xr:uid="{00000000-0005-0000-0000-000008000000}"/>
    <cellStyle name="Обычный 3" xfId="9" xr:uid="{00000000-0005-0000-0000-000009000000}"/>
    <cellStyle name="Обычный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0"/>
  <sheetViews>
    <sheetView tabSelected="1" view="pageBreakPreview" topLeftCell="A88" zoomScale="60" zoomScaleNormal="60" workbookViewId="0">
      <selection activeCell="H109" sqref="H109"/>
    </sheetView>
  </sheetViews>
  <sheetFormatPr defaultRowHeight="15" x14ac:dyDescent="0.25"/>
  <cols>
    <col min="1" max="1" width="9" customWidth="1"/>
    <col min="2" max="2" width="77.5703125" customWidth="1"/>
    <col min="3" max="3" width="16.7109375" customWidth="1"/>
    <col min="4" max="4" width="22.28515625" customWidth="1"/>
    <col min="5" max="5" width="46.5703125" customWidth="1"/>
  </cols>
  <sheetData>
    <row r="1" spans="1:6" ht="31.5" customHeight="1" x14ac:dyDescent="0.25">
      <c r="A1" s="20" t="s">
        <v>0</v>
      </c>
      <c r="B1" s="22" t="s">
        <v>1</v>
      </c>
      <c r="C1" s="22" t="s">
        <v>2</v>
      </c>
      <c r="D1" s="22" t="s">
        <v>3</v>
      </c>
      <c r="E1" s="22" t="s">
        <v>120</v>
      </c>
    </row>
    <row r="2" spans="1:6" ht="26.25" customHeight="1" x14ac:dyDescent="0.25">
      <c r="A2" s="21"/>
      <c r="B2" s="23"/>
      <c r="C2" s="23"/>
      <c r="D2" s="23"/>
      <c r="E2" s="23"/>
    </row>
    <row r="3" spans="1:6" ht="19.5" thickBot="1" x14ac:dyDescent="0.3">
      <c r="A3" s="7">
        <v>1</v>
      </c>
      <c r="B3" s="8">
        <v>2</v>
      </c>
      <c r="C3" s="8">
        <v>3</v>
      </c>
      <c r="D3" s="8">
        <v>4</v>
      </c>
      <c r="E3" s="8">
        <v>5</v>
      </c>
    </row>
    <row r="4" spans="1:6" ht="18.75" x14ac:dyDescent="0.25">
      <c r="A4" s="24" t="s">
        <v>4</v>
      </c>
      <c r="B4" s="25"/>
      <c r="C4" s="25"/>
      <c r="D4" s="25"/>
      <c r="E4" s="25"/>
    </row>
    <row r="5" spans="1:6" ht="45.75" customHeight="1" x14ac:dyDescent="0.25">
      <c r="A5" s="5">
        <v>1</v>
      </c>
      <c r="B5" s="6" t="s">
        <v>64</v>
      </c>
      <c r="C5" s="6" t="s">
        <v>5</v>
      </c>
      <c r="D5" s="9">
        <v>4.8179999999999996</v>
      </c>
      <c r="E5" s="6" t="s">
        <v>29</v>
      </c>
    </row>
    <row r="6" spans="1:6" ht="63" customHeight="1" x14ac:dyDescent="0.25">
      <c r="A6" s="5">
        <v>2</v>
      </c>
      <c r="B6" s="6" t="s">
        <v>30</v>
      </c>
      <c r="C6" s="6" t="s">
        <v>5</v>
      </c>
      <c r="D6" s="9">
        <v>4.26</v>
      </c>
      <c r="E6" s="6" t="s">
        <v>31</v>
      </c>
    </row>
    <row r="7" spans="1:6" ht="18.75" x14ac:dyDescent="0.25">
      <c r="A7" s="10"/>
      <c r="B7" s="10" t="s">
        <v>6</v>
      </c>
      <c r="C7" s="10"/>
      <c r="D7" s="11">
        <f>SUM(D5:D6)</f>
        <v>9.0779999999999994</v>
      </c>
      <c r="E7" s="10"/>
    </row>
    <row r="8" spans="1:6" ht="18.75" x14ac:dyDescent="0.25">
      <c r="A8" s="18" t="s">
        <v>7</v>
      </c>
      <c r="B8" s="19"/>
      <c r="C8" s="19"/>
      <c r="D8" s="19"/>
      <c r="E8" s="19"/>
    </row>
    <row r="9" spans="1:6" ht="37.5" customHeight="1" x14ac:dyDescent="0.25">
      <c r="A9" s="5">
        <v>3</v>
      </c>
      <c r="B9" s="6" t="s">
        <v>8</v>
      </c>
      <c r="C9" s="6" t="s">
        <v>5</v>
      </c>
      <c r="D9" s="9">
        <v>10.45</v>
      </c>
      <c r="E9" s="6" t="s">
        <v>32</v>
      </c>
    </row>
    <row r="10" spans="1:6" ht="39.75" customHeight="1" x14ac:dyDescent="0.25">
      <c r="A10" s="5">
        <v>4</v>
      </c>
      <c r="B10" s="6" t="s">
        <v>65</v>
      </c>
      <c r="C10" s="6" t="s">
        <v>5</v>
      </c>
      <c r="D10" s="5">
        <v>2.81</v>
      </c>
      <c r="E10" s="6" t="s">
        <v>78</v>
      </c>
    </row>
    <row r="11" spans="1:6" ht="63.75" customHeight="1" x14ac:dyDescent="0.25">
      <c r="A11" s="5">
        <v>5</v>
      </c>
      <c r="B11" s="6" t="s">
        <v>96</v>
      </c>
      <c r="C11" s="6" t="s">
        <v>5</v>
      </c>
      <c r="D11" s="9">
        <v>2.702</v>
      </c>
      <c r="E11" s="6" t="s">
        <v>97</v>
      </c>
    </row>
    <row r="12" spans="1:6" ht="18.75" x14ac:dyDescent="0.25">
      <c r="A12" s="10"/>
      <c r="B12" s="10" t="s">
        <v>6</v>
      </c>
      <c r="C12" s="10"/>
      <c r="D12" s="11">
        <f>SUM(D9:D11)</f>
        <v>15.962</v>
      </c>
      <c r="E12" s="10"/>
    </row>
    <row r="13" spans="1:6" ht="18.75" x14ac:dyDescent="0.25">
      <c r="A13" s="18" t="s">
        <v>9</v>
      </c>
      <c r="B13" s="19"/>
      <c r="C13" s="19"/>
      <c r="D13" s="19"/>
      <c r="E13" s="19"/>
    </row>
    <row r="14" spans="1:6" ht="60" customHeight="1" x14ac:dyDescent="0.25">
      <c r="A14" s="5">
        <v>6</v>
      </c>
      <c r="B14" s="6" t="s">
        <v>33</v>
      </c>
      <c r="C14" s="6" t="s">
        <v>5</v>
      </c>
      <c r="D14" s="6">
        <v>5.56</v>
      </c>
      <c r="E14" s="6" t="s">
        <v>35</v>
      </c>
      <c r="F14" s="2"/>
    </row>
    <row r="15" spans="1:6" ht="46.5" customHeight="1" x14ac:dyDescent="0.25">
      <c r="A15" s="5">
        <v>7</v>
      </c>
      <c r="B15" s="6" t="s">
        <v>34</v>
      </c>
      <c r="C15" s="6" t="s">
        <v>5</v>
      </c>
      <c r="D15" s="6">
        <f>19.55-14.95</f>
        <v>4.5999999999999996</v>
      </c>
      <c r="E15" s="6" t="s">
        <v>36</v>
      </c>
      <c r="F15" s="2"/>
    </row>
    <row r="16" spans="1:6" ht="18.75" x14ac:dyDescent="0.25">
      <c r="A16" s="10"/>
      <c r="B16" s="10" t="s">
        <v>6</v>
      </c>
      <c r="C16" s="10"/>
      <c r="D16" s="11">
        <f>SUM(D14:D15)</f>
        <v>10.16</v>
      </c>
      <c r="E16" s="10"/>
    </row>
    <row r="17" spans="1:6" ht="18.75" x14ac:dyDescent="0.25">
      <c r="A17" s="18" t="s">
        <v>10</v>
      </c>
      <c r="B17" s="19"/>
      <c r="C17" s="19"/>
      <c r="D17" s="19"/>
      <c r="E17" s="19"/>
    </row>
    <row r="18" spans="1:6" ht="47.25" customHeight="1" x14ac:dyDescent="0.25">
      <c r="A18" s="5">
        <v>8</v>
      </c>
      <c r="B18" s="6" t="s">
        <v>94</v>
      </c>
      <c r="C18" s="6" t="s">
        <v>5</v>
      </c>
      <c r="D18" s="6">
        <v>0.96199999999999997</v>
      </c>
      <c r="E18" s="6" t="s">
        <v>95</v>
      </c>
    </row>
    <row r="19" spans="1:6" ht="36" customHeight="1" x14ac:dyDescent="0.25">
      <c r="A19" s="5">
        <v>9</v>
      </c>
      <c r="B19" s="6" t="s">
        <v>99</v>
      </c>
      <c r="C19" s="6" t="s">
        <v>5</v>
      </c>
      <c r="D19" s="6">
        <v>3.2559999999999998</v>
      </c>
      <c r="E19" s="6" t="s">
        <v>100</v>
      </c>
    </row>
    <row r="20" spans="1:6" ht="18.75" x14ac:dyDescent="0.25">
      <c r="A20" s="10"/>
      <c r="B20" s="10" t="s">
        <v>6</v>
      </c>
      <c r="C20" s="10"/>
      <c r="D20" s="11">
        <f>SUM(D18:D19)</f>
        <v>4.218</v>
      </c>
      <c r="E20" s="10"/>
    </row>
    <row r="21" spans="1:6" ht="18.75" x14ac:dyDescent="0.25">
      <c r="A21" s="18" t="s">
        <v>26</v>
      </c>
      <c r="B21" s="19"/>
      <c r="C21" s="19"/>
      <c r="D21" s="19"/>
      <c r="E21" s="19"/>
    </row>
    <row r="22" spans="1:6" ht="48" customHeight="1" x14ac:dyDescent="0.25">
      <c r="A22" s="5">
        <v>10</v>
      </c>
      <c r="B22" s="6" t="s">
        <v>101</v>
      </c>
      <c r="C22" s="6" t="s">
        <v>5</v>
      </c>
      <c r="D22" s="6">
        <v>0.88300000000000001</v>
      </c>
      <c r="E22" s="6" t="s">
        <v>102</v>
      </c>
    </row>
    <row r="23" spans="1:6" ht="18.75" x14ac:dyDescent="0.25">
      <c r="A23" s="10"/>
      <c r="B23" s="10" t="s">
        <v>6</v>
      </c>
      <c r="C23" s="10"/>
      <c r="D23" s="11">
        <f>SUM(D22:D22)</f>
        <v>0.88300000000000001</v>
      </c>
      <c r="E23" s="10"/>
    </row>
    <row r="24" spans="1:6" ht="18.75" x14ac:dyDescent="0.25">
      <c r="A24" s="18" t="s">
        <v>11</v>
      </c>
      <c r="B24" s="19"/>
      <c r="C24" s="19"/>
      <c r="D24" s="19"/>
      <c r="E24" s="19"/>
    </row>
    <row r="25" spans="1:6" s="3" customFormat="1" ht="46.5" customHeight="1" x14ac:dyDescent="0.25">
      <c r="A25" s="5">
        <v>11</v>
      </c>
      <c r="B25" s="6" t="s">
        <v>111</v>
      </c>
      <c r="C25" s="6" t="s">
        <v>5</v>
      </c>
      <c r="D25" s="6">
        <v>2.1949999999999998</v>
      </c>
      <c r="E25" s="6" t="s">
        <v>112</v>
      </c>
    </row>
    <row r="26" spans="1:6" ht="18.75" x14ac:dyDescent="0.25">
      <c r="A26" s="10"/>
      <c r="B26" s="10" t="s">
        <v>6</v>
      </c>
      <c r="C26" s="10"/>
      <c r="D26" s="11">
        <f>SUM(D25:D25)</f>
        <v>2.1949999999999998</v>
      </c>
      <c r="E26" s="10"/>
    </row>
    <row r="27" spans="1:6" ht="18.75" x14ac:dyDescent="0.25">
      <c r="A27" s="18" t="s">
        <v>37</v>
      </c>
      <c r="B27" s="19"/>
      <c r="C27" s="19"/>
      <c r="D27" s="19"/>
      <c r="E27" s="19"/>
    </row>
    <row r="28" spans="1:6" ht="45" customHeight="1" x14ac:dyDescent="0.25">
      <c r="A28" s="5">
        <v>12</v>
      </c>
      <c r="B28" s="6" t="s">
        <v>51</v>
      </c>
      <c r="C28" s="6" t="s">
        <v>13</v>
      </c>
      <c r="D28" s="6">
        <v>12.59</v>
      </c>
      <c r="E28" s="6" t="s">
        <v>79</v>
      </c>
    </row>
    <row r="29" spans="1:6" ht="18.75" x14ac:dyDescent="0.25">
      <c r="A29" s="10"/>
      <c r="B29" s="10" t="s">
        <v>6</v>
      </c>
      <c r="C29" s="10"/>
      <c r="D29" s="11">
        <f>SUM(D28:D28)</f>
        <v>12.59</v>
      </c>
      <c r="E29" s="10"/>
    </row>
    <row r="30" spans="1:6" ht="18.75" x14ac:dyDescent="0.25">
      <c r="A30" s="18" t="s">
        <v>12</v>
      </c>
      <c r="B30" s="19"/>
      <c r="C30" s="19"/>
      <c r="D30" s="19"/>
      <c r="E30" s="19"/>
    </row>
    <row r="31" spans="1:6" ht="37.5" customHeight="1" x14ac:dyDescent="0.25">
      <c r="A31" s="5">
        <v>13</v>
      </c>
      <c r="B31" s="6" t="s">
        <v>66</v>
      </c>
      <c r="C31" s="12" t="s">
        <v>5</v>
      </c>
      <c r="D31" s="6">
        <v>4.72</v>
      </c>
      <c r="E31" s="6" t="s">
        <v>38</v>
      </c>
      <c r="F31" s="2"/>
    </row>
    <row r="32" spans="1:6" ht="47.25" customHeight="1" x14ac:dyDescent="0.25">
      <c r="A32" s="5">
        <v>14</v>
      </c>
      <c r="B32" s="6" t="s">
        <v>67</v>
      </c>
      <c r="C32" s="12" t="s">
        <v>5</v>
      </c>
      <c r="D32" s="6">
        <f>15.38-6.31</f>
        <v>9.07</v>
      </c>
      <c r="E32" s="6" t="s">
        <v>39</v>
      </c>
      <c r="F32" s="2"/>
    </row>
    <row r="33" spans="1:6" ht="35.25" customHeight="1" x14ac:dyDescent="0.25">
      <c r="A33" s="5">
        <v>15</v>
      </c>
      <c r="B33" s="6" t="s">
        <v>52</v>
      </c>
      <c r="C33" s="6" t="s">
        <v>5</v>
      </c>
      <c r="D33" s="6">
        <v>13.595000000000001</v>
      </c>
      <c r="E33" s="6" t="s">
        <v>53</v>
      </c>
      <c r="F33" s="2"/>
    </row>
    <row r="34" spans="1:6" ht="49.5" customHeight="1" x14ac:dyDescent="0.25">
      <c r="A34" s="5">
        <v>16</v>
      </c>
      <c r="B34" s="6" t="s">
        <v>54</v>
      </c>
      <c r="C34" s="6" t="s">
        <v>5</v>
      </c>
      <c r="D34" s="6">
        <v>8.6549999999999994</v>
      </c>
      <c r="E34" s="6" t="s">
        <v>55</v>
      </c>
      <c r="F34" s="2"/>
    </row>
    <row r="35" spans="1:6" ht="18.75" x14ac:dyDescent="0.25">
      <c r="A35" s="10"/>
      <c r="B35" s="10" t="s">
        <v>6</v>
      </c>
      <c r="C35" s="10"/>
      <c r="D35" s="11">
        <f>SUM(D31:D34)</f>
        <v>36.04</v>
      </c>
      <c r="E35" s="10"/>
    </row>
    <row r="36" spans="1:6" ht="18.75" x14ac:dyDescent="0.25">
      <c r="A36" s="18" t="s">
        <v>14</v>
      </c>
      <c r="B36" s="19"/>
      <c r="C36" s="19"/>
      <c r="D36" s="19"/>
      <c r="E36" s="19"/>
    </row>
    <row r="37" spans="1:6" ht="51" customHeight="1" x14ac:dyDescent="0.25">
      <c r="A37" s="5">
        <v>17</v>
      </c>
      <c r="B37" s="6" t="s">
        <v>103</v>
      </c>
      <c r="C37" s="6" t="s">
        <v>13</v>
      </c>
      <c r="D37" s="9">
        <v>5.03</v>
      </c>
      <c r="E37" s="6" t="s">
        <v>104</v>
      </c>
    </row>
    <row r="38" spans="1:6" ht="18.75" x14ac:dyDescent="0.25">
      <c r="A38" s="10"/>
      <c r="B38" s="10" t="s">
        <v>6</v>
      </c>
      <c r="C38" s="10"/>
      <c r="D38" s="11">
        <f>SUM(D37)</f>
        <v>5.03</v>
      </c>
      <c r="E38" s="10"/>
    </row>
    <row r="39" spans="1:6" ht="18.75" x14ac:dyDescent="0.25">
      <c r="A39" s="18" t="s">
        <v>15</v>
      </c>
      <c r="B39" s="19"/>
      <c r="C39" s="19"/>
      <c r="D39" s="19"/>
      <c r="E39" s="19"/>
    </row>
    <row r="40" spans="1:6" ht="39" customHeight="1" x14ac:dyDescent="0.25">
      <c r="A40" s="5">
        <v>18</v>
      </c>
      <c r="B40" s="6" t="s">
        <v>40</v>
      </c>
      <c r="C40" s="6" t="s">
        <v>5</v>
      </c>
      <c r="D40" s="6">
        <v>7.05</v>
      </c>
      <c r="E40" s="6" t="s">
        <v>41</v>
      </c>
    </row>
    <row r="41" spans="1:6" ht="47.25" customHeight="1" x14ac:dyDescent="0.25">
      <c r="A41" s="5">
        <v>19</v>
      </c>
      <c r="B41" s="6" t="s">
        <v>16</v>
      </c>
      <c r="C41" s="6" t="s">
        <v>5</v>
      </c>
      <c r="D41" s="9">
        <f>21.15-17.216</f>
        <v>3.9340000000000002</v>
      </c>
      <c r="E41" s="6" t="s">
        <v>110</v>
      </c>
    </row>
    <row r="42" spans="1:6" ht="45.75" customHeight="1" x14ac:dyDescent="0.25">
      <c r="A42" s="5">
        <v>20</v>
      </c>
      <c r="B42" s="6" t="s">
        <v>56</v>
      </c>
      <c r="C42" s="6" t="s">
        <v>5</v>
      </c>
      <c r="D42" s="6">
        <v>5.8</v>
      </c>
      <c r="E42" s="6" t="s">
        <v>80</v>
      </c>
    </row>
    <row r="43" spans="1:6" ht="18.75" x14ac:dyDescent="0.25">
      <c r="A43" s="10"/>
      <c r="B43" s="10" t="s">
        <v>6</v>
      </c>
      <c r="C43" s="10"/>
      <c r="D43" s="11">
        <f>SUM(D40:D42)</f>
        <v>16.783999999999999</v>
      </c>
      <c r="E43" s="10"/>
    </row>
    <row r="44" spans="1:6" ht="18.75" x14ac:dyDescent="0.25">
      <c r="A44" s="18" t="s">
        <v>42</v>
      </c>
      <c r="B44" s="19"/>
      <c r="C44" s="19"/>
      <c r="D44" s="19"/>
      <c r="E44" s="19"/>
    </row>
    <row r="45" spans="1:6" ht="48" customHeight="1" x14ac:dyDescent="0.25">
      <c r="A45" s="5">
        <v>21</v>
      </c>
      <c r="B45" s="6" t="s">
        <v>43</v>
      </c>
      <c r="C45" s="6" t="s">
        <v>5</v>
      </c>
      <c r="D45" s="6">
        <v>8.2620000000000005</v>
      </c>
      <c r="E45" s="6" t="s">
        <v>44</v>
      </c>
      <c r="F45" s="4"/>
    </row>
    <row r="46" spans="1:6" ht="51" customHeight="1" x14ac:dyDescent="0.25">
      <c r="A46" s="5">
        <v>22</v>
      </c>
      <c r="B46" s="6" t="s">
        <v>68</v>
      </c>
      <c r="C46" s="6" t="s">
        <v>5</v>
      </c>
      <c r="D46" s="6">
        <v>2.0910000000000002</v>
      </c>
      <c r="E46" s="6" t="s">
        <v>89</v>
      </c>
    </row>
    <row r="47" spans="1:6" ht="18.75" x14ac:dyDescent="0.25">
      <c r="A47" s="10"/>
      <c r="B47" s="10" t="s">
        <v>6</v>
      </c>
      <c r="C47" s="10"/>
      <c r="D47" s="11">
        <f>SUM(D45:D46)</f>
        <v>10.353</v>
      </c>
      <c r="E47" s="10"/>
    </row>
    <row r="48" spans="1:6" ht="18.75" x14ac:dyDescent="0.25">
      <c r="A48" s="18" t="s">
        <v>17</v>
      </c>
      <c r="B48" s="19"/>
      <c r="C48" s="19"/>
      <c r="D48" s="19"/>
      <c r="E48" s="19"/>
    </row>
    <row r="49" spans="1:6" ht="51" customHeight="1" x14ac:dyDescent="0.25">
      <c r="A49" s="5">
        <v>23</v>
      </c>
      <c r="B49" s="6" t="s">
        <v>76</v>
      </c>
      <c r="C49" s="6" t="s">
        <v>5</v>
      </c>
      <c r="D49" s="6">
        <v>6.9340000000000002</v>
      </c>
      <c r="E49" s="6" t="s">
        <v>63</v>
      </c>
    </row>
    <row r="50" spans="1:6" ht="36" customHeight="1" x14ac:dyDescent="0.25">
      <c r="A50" s="5">
        <v>24</v>
      </c>
      <c r="B50" s="6" t="s">
        <v>75</v>
      </c>
      <c r="C50" s="6" t="s">
        <v>5</v>
      </c>
      <c r="D50" s="6">
        <v>5.0659999999999998</v>
      </c>
      <c r="E50" s="6" t="s">
        <v>81</v>
      </c>
    </row>
    <row r="51" spans="1:6" ht="18.75" x14ac:dyDescent="0.25">
      <c r="A51" s="10"/>
      <c r="B51" s="10" t="s">
        <v>6</v>
      </c>
      <c r="C51" s="10"/>
      <c r="D51" s="11">
        <f>SUM(D49:D50)</f>
        <v>12</v>
      </c>
      <c r="E51" s="10"/>
    </row>
    <row r="52" spans="1:6" ht="18.75" x14ac:dyDescent="0.25">
      <c r="A52" s="18" t="s">
        <v>74</v>
      </c>
      <c r="B52" s="19"/>
      <c r="C52" s="19"/>
      <c r="D52" s="19"/>
      <c r="E52" s="19"/>
    </row>
    <row r="53" spans="1:6" s="3" customFormat="1" ht="47.25" customHeight="1" x14ac:dyDescent="0.25">
      <c r="A53" s="5">
        <v>25</v>
      </c>
      <c r="B53" s="6" t="s">
        <v>77</v>
      </c>
      <c r="C53" s="6" t="s">
        <v>5</v>
      </c>
      <c r="D53" s="6">
        <v>1.802</v>
      </c>
      <c r="E53" s="6" t="s">
        <v>82</v>
      </c>
    </row>
    <row r="54" spans="1:6" s="3" customFormat="1" ht="93" customHeight="1" x14ac:dyDescent="0.25">
      <c r="A54" s="5">
        <v>26</v>
      </c>
      <c r="B54" s="6" t="s">
        <v>117</v>
      </c>
      <c r="C54" s="6" t="s">
        <v>118</v>
      </c>
      <c r="D54" s="6" t="s">
        <v>27</v>
      </c>
      <c r="E54" s="6" t="s">
        <v>119</v>
      </c>
    </row>
    <row r="55" spans="1:6" ht="18.75" x14ac:dyDescent="0.25">
      <c r="A55" s="10"/>
      <c r="B55" s="10" t="s">
        <v>6</v>
      </c>
      <c r="C55" s="10"/>
      <c r="D55" s="11">
        <f>SUM(D53:D53)</f>
        <v>1.802</v>
      </c>
      <c r="E55" s="10"/>
    </row>
    <row r="56" spans="1:6" ht="18.75" x14ac:dyDescent="0.25">
      <c r="A56" s="18" t="s">
        <v>18</v>
      </c>
      <c r="B56" s="19"/>
      <c r="C56" s="19"/>
      <c r="D56" s="19"/>
      <c r="E56" s="19"/>
    </row>
    <row r="57" spans="1:6" ht="49.5" customHeight="1" x14ac:dyDescent="0.25">
      <c r="A57" s="5">
        <v>27</v>
      </c>
      <c r="B57" s="6" t="s">
        <v>69</v>
      </c>
      <c r="C57" s="6" t="s">
        <v>5</v>
      </c>
      <c r="D57" s="6">
        <v>8.8049999999999997</v>
      </c>
      <c r="E57" s="6" t="s">
        <v>83</v>
      </c>
    </row>
    <row r="58" spans="1:6" ht="43.5" customHeight="1" x14ac:dyDescent="0.25">
      <c r="A58" s="5">
        <v>28</v>
      </c>
      <c r="B58" s="6" t="s">
        <v>93</v>
      </c>
      <c r="C58" s="6" t="s">
        <v>57</v>
      </c>
      <c r="D58" s="6">
        <f>1.279-0.01</f>
        <v>1.2689999999999999</v>
      </c>
      <c r="E58" s="6" t="s">
        <v>108</v>
      </c>
    </row>
    <row r="59" spans="1:6" ht="18.75" x14ac:dyDescent="0.25">
      <c r="A59" s="10"/>
      <c r="B59" s="10" t="s">
        <v>6</v>
      </c>
      <c r="C59" s="10"/>
      <c r="D59" s="11">
        <f>SUM(D57:D58)</f>
        <v>10.074</v>
      </c>
      <c r="E59" s="10"/>
    </row>
    <row r="60" spans="1:6" ht="18.75" x14ac:dyDescent="0.25">
      <c r="A60" s="18" t="s">
        <v>19</v>
      </c>
      <c r="B60" s="19"/>
      <c r="C60" s="19"/>
      <c r="D60" s="19"/>
      <c r="E60" s="19"/>
    </row>
    <row r="61" spans="1:6" ht="42.75" customHeight="1" x14ac:dyDescent="0.25">
      <c r="A61" s="5">
        <v>29</v>
      </c>
      <c r="B61" s="6" t="s">
        <v>113</v>
      </c>
      <c r="C61" s="6" t="s">
        <v>5</v>
      </c>
      <c r="D61" s="6">
        <v>13.03</v>
      </c>
      <c r="E61" s="6" t="s">
        <v>114</v>
      </c>
    </row>
    <row r="62" spans="1:6" ht="18.75" x14ac:dyDescent="0.25">
      <c r="A62" s="10"/>
      <c r="B62" s="10" t="s">
        <v>6</v>
      </c>
      <c r="C62" s="10"/>
      <c r="D62" s="11">
        <f>SUM(D61)</f>
        <v>13.03</v>
      </c>
      <c r="E62" s="10"/>
    </row>
    <row r="63" spans="1:6" ht="18.75" x14ac:dyDescent="0.25">
      <c r="A63" s="18" t="s">
        <v>20</v>
      </c>
      <c r="B63" s="19"/>
      <c r="C63" s="19"/>
      <c r="D63" s="19"/>
      <c r="E63" s="19"/>
    </row>
    <row r="64" spans="1:6" ht="69" customHeight="1" x14ac:dyDescent="0.25">
      <c r="A64" s="5">
        <v>30</v>
      </c>
      <c r="B64" s="6" t="s">
        <v>70</v>
      </c>
      <c r="C64" s="6" t="s">
        <v>5</v>
      </c>
      <c r="D64" s="6">
        <v>11.827999999999999</v>
      </c>
      <c r="E64" s="6" t="s">
        <v>84</v>
      </c>
      <c r="F64" s="4"/>
    </row>
    <row r="65" spans="1:6" ht="18.75" x14ac:dyDescent="0.25">
      <c r="A65" s="10"/>
      <c r="B65" s="10" t="s">
        <v>6</v>
      </c>
      <c r="C65" s="10"/>
      <c r="D65" s="11">
        <f>SUM(D64)</f>
        <v>11.827999999999999</v>
      </c>
      <c r="E65" s="10"/>
    </row>
    <row r="66" spans="1:6" ht="18.75" x14ac:dyDescent="0.25">
      <c r="A66" s="18" t="s">
        <v>21</v>
      </c>
      <c r="B66" s="19"/>
      <c r="C66" s="19"/>
      <c r="D66" s="19"/>
      <c r="E66" s="19"/>
    </row>
    <row r="67" spans="1:6" ht="42.75" customHeight="1" x14ac:dyDescent="0.25">
      <c r="A67" s="5">
        <v>31</v>
      </c>
      <c r="B67" s="6" t="s">
        <v>91</v>
      </c>
      <c r="C67" s="6" t="s">
        <v>5</v>
      </c>
      <c r="D67" s="6">
        <v>4.3</v>
      </c>
      <c r="E67" s="6" t="s">
        <v>92</v>
      </c>
    </row>
    <row r="68" spans="1:6" ht="45" customHeight="1" x14ac:dyDescent="0.25">
      <c r="A68" s="5">
        <v>32</v>
      </c>
      <c r="B68" s="6" t="s">
        <v>105</v>
      </c>
      <c r="C68" s="6" t="s">
        <v>5</v>
      </c>
      <c r="D68" s="6">
        <v>3.3149999999999999</v>
      </c>
      <c r="E68" s="6" t="s">
        <v>106</v>
      </c>
    </row>
    <row r="69" spans="1:6" ht="18.75" x14ac:dyDescent="0.25">
      <c r="A69" s="10"/>
      <c r="B69" s="10" t="s">
        <v>6</v>
      </c>
      <c r="C69" s="10"/>
      <c r="D69" s="11">
        <f>SUM(D67:D68)</f>
        <v>7.6150000000000002</v>
      </c>
      <c r="E69" s="10"/>
    </row>
    <row r="70" spans="1:6" ht="18.75" x14ac:dyDescent="0.25">
      <c r="A70" s="18" t="s">
        <v>22</v>
      </c>
      <c r="B70" s="19"/>
      <c r="C70" s="19"/>
      <c r="D70" s="19"/>
      <c r="E70" s="19"/>
    </row>
    <row r="71" spans="1:6" ht="67.5" customHeight="1" x14ac:dyDescent="0.25">
      <c r="A71" s="5">
        <v>33</v>
      </c>
      <c r="B71" s="6" t="s">
        <v>98</v>
      </c>
      <c r="C71" s="6" t="s">
        <v>5</v>
      </c>
      <c r="D71" s="6">
        <f>44.42-40+18-17.28</f>
        <v>5.14</v>
      </c>
      <c r="E71" s="6" t="s">
        <v>107</v>
      </c>
    </row>
    <row r="72" spans="1:6" ht="46.5" customHeight="1" x14ac:dyDescent="0.25">
      <c r="A72" s="5">
        <v>34</v>
      </c>
      <c r="B72" s="6" t="s">
        <v>45</v>
      </c>
      <c r="C72" s="6" t="s">
        <v>5</v>
      </c>
      <c r="D72" s="6">
        <v>5.5</v>
      </c>
      <c r="E72" s="6" t="s">
        <v>46</v>
      </c>
    </row>
    <row r="73" spans="1:6" ht="18.75" x14ac:dyDescent="0.25">
      <c r="A73" s="10"/>
      <c r="B73" s="10" t="s">
        <v>6</v>
      </c>
      <c r="C73" s="10"/>
      <c r="D73" s="11">
        <f>SUM(D71:D72)</f>
        <v>10.64</v>
      </c>
      <c r="E73" s="10"/>
    </row>
    <row r="74" spans="1:6" ht="18.75" x14ac:dyDescent="0.25">
      <c r="A74" s="18" t="s">
        <v>23</v>
      </c>
      <c r="B74" s="19"/>
      <c r="C74" s="19"/>
      <c r="D74" s="19"/>
      <c r="E74" s="19"/>
    </row>
    <row r="75" spans="1:6" ht="57.75" customHeight="1" x14ac:dyDescent="0.25">
      <c r="A75" s="5">
        <v>35</v>
      </c>
      <c r="B75" s="6" t="s">
        <v>47</v>
      </c>
      <c r="C75" s="6" t="s">
        <v>5</v>
      </c>
      <c r="D75" s="6">
        <v>2</v>
      </c>
      <c r="E75" s="6" t="s">
        <v>49</v>
      </c>
      <c r="F75" s="2"/>
    </row>
    <row r="76" spans="1:6" ht="50.25" customHeight="1" x14ac:dyDescent="0.25">
      <c r="A76" s="5">
        <v>36</v>
      </c>
      <c r="B76" s="6" t="s">
        <v>71</v>
      </c>
      <c r="C76" s="6" t="s">
        <v>5</v>
      </c>
      <c r="D76" s="6">
        <v>7.5330000000000004</v>
      </c>
      <c r="E76" s="6" t="s">
        <v>85</v>
      </c>
    </row>
    <row r="77" spans="1:6" ht="63.75" customHeight="1" x14ac:dyDescent="0.25">
      <c r="A77" s="5">
        <v>37</v>
      </c>
      <c r="B77" s="6" t="s">
        <v>59</v>
      </c>
      <c r="C77" s="6" t="s">
        <v>5</v>
      </c>
      <c r="D77" s="6">
        <v>6.6050000000000004</v>
      </c>
      <c r="E77" s="6" t="s">
        <v>60</v>
      </c>
    </row>
    <row r="78" spans="1:6" s="1" customFormat="1" ht="67.5" customHeight="1" x14ac:dyDescent="0.25">
      <c r="A78" s="5">
        <v>38</v>
      </c>
      <c r="B78" s="6" t="s">
        <v>48</v>
      </c>
      <c r="C78" s="6" t="s">
        <v>5</v>
      </c>
      <c r="D78" s="6">
        <v>4.3630000000000004</v>
      </c>
      <c r="E78" s="6" t="s">
        <v>50</v>
      </c>
      <c r="F78" s="4"/>
    </row>
    <row r="79" spans="1:6" ht="18.75" x14ac:dyDescent="0.25">
      <c r="A79" s="10"/>
      <c r="B79" s="10" t="s">
        <v>6</v>
      </c>
      <c r="C79" s="10"/>
      <c r="D79" s="11">
        <f>SUM(D75:D78)</f>
        <v>20.501000000000001</v>
      </c>
      <c r="E79" s="10"/>
    </row>
    <row r="80" spans="1:6" ht="18.75" x14ac:dyDescent="0.25">
      <c r="A80" s="18" t="s">
        <v>28</v>
      </c>
      <c r="B80" s="19"/>
      <c r="C80" s="19"/>
      <c r="D80" s="19"/>
      <c r="E80" s="19"/>
    </row>
    <row r="81" spans="1:6" ht="56.25" customHeight="1" x14ac:dyDescent="0.25">
      <c r="A81" s="5">
        <v>39</v>
      </c>
      <c r="B81" s="6" t="s">
        <v>72</v>
      </c>
      <c r="C81" s="6" t="s">
        <v>5</v>
      </c>
      <c r="D81" s="6">
        <v>16.655000000000001</v>
      </c>
      <c r="E81" s="6" t="s">
        <v>86</v>
      </c>
    </row>
    <row r="82" spans="1:6" ht="60" customHeight="1" x14ac:dyDescent="0.25">
      <c r="A82" s="5">
        <v>40</v>
      </c>
      <c r="B82" s="6" t="s">
        <v>58</v>
      </c>
      <c r="C82" s="6" t="s">
        <v>5</v>
      </c>
      <c r="D82" s="6">
        <v>3.1349999999999998</v>
      </c>
      <c r="E82" s="6" t="s">
        <v>87</v>
      </c>
    </row>
    <row r="83" spans="1:6" ht="18.75" x14ac:dyDescent="0.25">
      <c r="A83" s="5"/>
      <c r="B83" s="10" t="s">
        <v>6</v>
      </c>
      <c r="C83" s="10"/>
      <c r="D83" s="11">
        <f>SUM(D81:D82)</f>
        <v>19.79</v>
      </c>
      <c r="E83" s="10"/>
    </row>
    <row r="84" spans="1:6" ht="18.75" x14ac:dyDescent="0.25">
      <c r="A84" s="18" t="s">
        <v>24</v>
      </c>
      <c r="B84" s="19"/>
      <c r="C84" s="19"/>
      <c r="D84" s="19"/>
      <c r="E84" s="19"/>
    </row>
    <row r="85" spans="1:6" ht="46.5" customHeight="1" x14ac:dyDescent="0.25">
      <c r="A85" s="5">
        <v>41</v>
      </c>
      <c r="B85" s="6" t="s">
        <v>115</v>
      </c>
      <c r="C85" s="6" t="s">
        <v>13</v>
      </c>
      <c r="D85" s="6">
        <v>16.5</v>
      </c>
      <c r="E85" s="6" t="s">
        <v>116</v>
      </c>
    </row>
    <row r="86" spans="1:6" ht="56.25" x14ac:dyDescent="0.25">
      <c r="A86" s="5">
        <v>42</v>
      </c>
      <c r="B86" s="6" t="s">
        <v>61</v>
      </c>
      <c r="C86" s="6" t="s">
        <v>62</v>
      </c>
      <c r="D86" s="6">
        <f>22.01-21.124+20.956-7.976+7.808-3</f>
        <v>18.673999999999999</v>
      </c>
      <c r="E86" s="6" t="s">
        <v>109</v>
      </c>
      <c r="F86" s="4"/>
    </row>
    <row r="87" spans="1:6" ht="18.75" x14ac:dyDescent="0.25">
      <c r="A87" s="5"/>
      <c r="B87" s="10" t="s">
        <v>6</v>
      </c>
      <c r="C87" s="10"/>
      <c r="D87" s="11">
        <f>SUM(D85:D86)</f>
        <v>35.173999999999999</v>
      </c>
      <c r="E87" s="10"/>
    </row>
    <row r="88" spans="1:6" ht="18.75" x14ac:dyDescent="0.25">
      <c r="A88" s="18" t="s">
        <v>25</v>
      </c>
      <c r="B88" s="19"/>
      <c r="C88" s="19"/>
      <c r="D88" s="19"/>
      <c r="E88" s="19"/>
    </row>
    <row r="89" spans="1:6" ht="56.25" customHeight="1" x14ac:dyDescent="0.25">
      <c r="A89" s="5">
        <v>43</v>
      </c>
      <c r="B89" s="6" t="s">
        <v>51</v>
      </c>
      <c r="C89" s="6" t="s">
        <v>5</v>
      </c>
      <c r="D89" s="6">
        <v>6.4249999999999998</v>
      </c>
      <c r="E89" s="6" t="s">
        <v>90</v>
      </c>
    </row>
    <row r="90" spans="1:6" ht="62.25" customHeight="1" x14ac:dyDescent="0.25">
      <c r="A90" s="5">
        <v>44</v>
      </c>
      <c r="B90" s="6" t="s">
        <v>73</v>
      </c>
      <c r="C90" s="6" t="s">
        <v>57</v>
      </c>
      <c r="D90" s="6">
        <v>6.2350000000000003</v>
      </c>
      <c r="E90" s="6" t="s">
        <v>88</v>
      </c>
    </row>
    <row r="91" spans="1:6" ht="18.75" x14ac:dyDescent="0.25">
      <c r="A91" s="5"/>
      <c r="B91" s="10" t="s">
        <v>6</v>
      </c>
      <c r="C91" s="10"/>
      <c r="D91" s="11">
        <f>SUM(D89:D90)</f>
        <v>12.66</v>
      </c>
      <c r="E91" s="10"/>
    </row>
    <row r="92" spans="1:6" ht="18.75" x14ac:dyDescent="0.25">
      <c r="A92" s="13"/>
      <c r="B92" s="13"/>
      <c r="C92" s="13"/>
      <c r="D92" s="14"/>
      <c r="E92" s="13"/>
    </row>
    <row r="93" spans="1:6" ht="18.75" x14ac:dyDescent="0.25">
      <c r="A93" s="13"/>
      <c r="B93" s="13"/>
      <c r="C93" s="13"/>
      <c r="D93" s="13"/>
      <c r="E93" s="13"/>
    </row>
    <row r="94" spans="1:6" ht="31.5" customHeight="1" x14ac:dyDescent="0.25">
      <c r="A94" s="13"/>
      <c r="B94" s="35" t="s">
        <v>121</v>
      </c>
      <c r="C94" s="36"/>
      <c r="D94" s="37">
        <f>D7+D12+D16+D20+D23+D26+D29+D35+D38+D43+D47+D51+D55+D59+D62+D65+D69+D73+D79+D83+D87+D91</f>
        <v>278.40699999999998</v>
      </c>
      <c r="E94" s="16"/>
    </row>
    <row r="95" spans="1:6" ht="20.25" x14ac:dyDescent="0.25">
      <c r="A95" s="17"/>
      <c r="B95" s="35" t="s">
        <v>122</v>
      </c>
      <c r="C95" s="35"/>
      <c r="D95" s="35" t="s">
        <v>123</v>
      </c>
      <c r="E95" s="17"/>
    </row>
    <row r="96" spans="1:6" ht="18.75" x14ac:dyDescent="0.25">
      <c r="A96" s="17"/>
      <c r="B96" s="15"/>
      <c r="C96" s="15"/>
      <c r="D96" s="15"/>
      <c r="E96" s="17"/>
    </row>
    <row r="99" spans="1:5" ht="18.75" x14ac:dyDescent="0.3">
      <c r="A99" s="28" t="s">
        <v>124</v>
      </c>
      <c r="B99" s="28"/>
      <c r="C99" s="28"/>
      <c r="D99" s="28"/>
      <c r="E99" s="28"/>
    </row>
    <row r="100" spans="1:5" ht="18.75" x14ac:dyDescent="0.3">
      <c r="A100" s="29"/>
      <c r="B100" s="29"/>
      <c r="C100" s="29"/>
      <c r="D100" s="29"/>
      <c r="E100" s="29"/>
    </row>
    <row r="101" spans="1:5" ht="37.5" x14ac:dyDescent="0.25">
      <c r="A101" s="30" t="s">
        <v>125</v>
      </c>
      <c r="B101" s="30" t="s">
        <v>126</v>
      </c>
      <c r="C101" s="30" t="s">
        <v>2</v>
      </c>
      <c r="D101" s="30" t="s">
        <v>127</v>
      </c>
      <c r="E101" s="30" t="s">
        <v>128</v>
      </c>
    </row>
    <row r="102" spans="1:5" ht="18.75" x14ac:dyDescent="0.25">
      <c r="A102" s="31" t="s">
        <v>37</v>
      </c>
      <c r="B102" s="32"/>
      <c r="C102" s="32"/>
      <c r="D102" s="32"/>
      <c r="E102" s="33"/>
    </row>
    <row r="103" spans="1:5" ht="56.25" x14ac:dyDescent="0.25">
      <c r="A103" s="27">
        <v>1</v>
      </c>
      <c r="B103" s="27" t="s">
        <v>129</v>
      </c>
      <c r="C103" s="27" t="s">
        <v>13</v>
      </c>
      <c r="D103" s="27">
        <v>58</v>
      </c>
      <c r="E103" s="27">
        <v>2020</v>
      </c>
    </row>
    <row r="104" spans="1:5" ht="18.75" x14ac:dyDescent="0.25">
      <c r="A104" s="31" t="s">
        <v>15</v>
      </c>
      <c r="B104" s="32"/>
      <c r="C104" s="32"/>
      <c r="D104" s="32"/>
      <c r="E104" s="33"/>
    </row>
    <row r="105" spans="1:5" ht="56.25" x14ac:dyDescent="0.25">
      <c r="A105" s="27">
        <v>2</v>
      </c>
      <c r="B105" s="27" t="s">
        <v>130</v>
      </c>
      <c r="C105" s="27" t="s">
        <v>5</v>
      </c>
      <c r="D105" s="27">
        <v>69.94</v>
      </c>
      <c r="E105" s="27">
        <v>2020</v>
      </c>
    </row>
    <row r="106" spans="1:5" ht="18.75" x14ac:dyDescent="0.25">
      <c r="A106" s="31" t="s">
        <v>74</v>
      </c>
      <c r="B106" s="32"/>
      <c r="C106" s="32"/>
      <c r="D106" s="32"/>
      <c r="E106" s="33"/>
    </row>
    <row r="107" spans="1:5" ht="56.25" x14ac:dyDescent="0.25">
      <c r="A107" s="27">
        <v>3</v>
      </c>
      <c r="B107" s="27" t="s">
        <v>133</v>
      </c>
      <c r="C107" s="27" t="s">
        <v>5</v>
      </c>
      <c r="D107" s="27">
        <v>50.86</v>
      </c>
      <c r="E107" s="27" t="s">
        <v>131</v>
      </c>
    </row>
    <row r="108" spans="1:5" ht="18.75" x14ac:dyDescent="0.25">
      <c r="A108" s="31" t="s">
        <v>20</v>
      </c>
      <c r="B108" s="32"/>
      <c r="C108" s="32"/>
      <c r="D108" s="32"/>
      <c r="E108" s="33"/>
    </row>
    <row r="109" spans="1:5" ht="56.25" x14ac:dyDescent="0.25">
      <c r="A109" s="27">
        <v>4</v>
      </c>
      <c r="B109" s="27" t="s">
        <v>134</v>
      </c>
      <c r="C109" s="27" t="s">
        <v>5</v>
      </c>
      <c r="D109" s="27">
        <v>45.6</v>
      </c>
      <c r="E109" s="27" t="s">
        <v>132</v>
      </c>
    </row>
    <row r="110" spans="1:5" ht="18.75" x14ac:dyDescent="0.25">
      <c r="A110" s="27"/>
      <c r="B110" s="27"/>
      <c r="C110" s="27"/>
      <c r="D110" s="27"/>
      <c r="E110" s="27"/>
    </row>
    <row r="111" spans="1:5" ht="20.25" x14ac:dyDescent="0.25">
      <c r="A111" s="27"/>
      <c r="B111" s="34" t="s">
        <v>135</v>
      </c>
      <c r="C111" s="34"/>
      <c r="D111" s="34">
        <v>173.54</v>
      </c>
      <c r="E111" s="27"/>
    </row>
    <row r="112" spans="1:5" ht="18.75" x14ac:dyDescent="0.25">
      <c r="A112" s="38"/>
      <c r="B112" s="38"/>
      <c r="C112" s="38"/>
      <c r="D112" s="38"/>
      <c r="E112" s="38"/>
    </row>
    <row r="113" spans="1:5" ht="18.75" x14ac:dyDescent="0.3">
      <c r="A113" s="26"/>
      <c r="B113" s="26"/>
      <c r="C113" s="26"/>
      <c r="D113" s="26"/>
      <c r="E113" s="26"/>
    </row>
    <row r="114" spans="1:5" ht="18.75" x14ac:dyDescent="0.3">
      <c r="A114" s="26"/>
      <c r="B114" s="26"/>
      <c r="C114" s="26"/>
      <c r="D114" s="26"/>
      <c r="E114" s="26"/>
    </row>
    <row r="115" spans="1:5" ht="18.75" x14ac:dyDescent="0.3">
      <c r="A115" s="26"/>
      <c r="B115" s="26"/>
      <c r="C115" s="26"/>
      <c r="D115" s="26"/>
      <c r="E115" s="26"/>
    </row>
    <row r="116" spans="1:5" ht="18.75" x14ac:dyDescent="0.3">
      <c r="A116" s="26"/>
      <c r="B116" s="26"/>
      <c r="C116" s="26"/>
      <c r="D116" s="26"/>
      <c r="E116" s="26"/>
    </row>
    <row r="117" spans="1:5" ht="18.75" x14ac:dyDescent="0.3">
      <c r="A117" s="26"/>
      <c r="B117" s="26"/>
      <c r="C117" s="26"/>
      <c r="D117" s="26"/>
      <c r="E117" s="26"/>
    </row>
    <row r="118" spans="1:5" ht="18.75" x14ac:dyDescent="0.3">
      <c r="A118" s="26"/>
      <c r="B118" s="26"/>
      <c r="C118" s="26"/>
      <c r="D118" s="26"/>
      <c r="E118" s="26"/>
    </row>
    <row r="119" spans="1:5" ht="18.75" x14ac:dyDescent="0.3">
      <c r="A119" s="26"/>
      <c r="B119" s="26"/>
      <c r="C119" s="26"/>
      <c r="D119" s="26"/>
      <c r="E119" s="26"/>
    </row>
    <row r="120" spans="1:5" x14ac:dyDescent="0.25">
      <c r="A120" s="39"/>
      <c r="B120" s="39"/>
      <c r="C120" s="39"/>
      <c r="D120" s="39"/>
      <c r="E120" s="39"/>
    </row>
  </sheetData>
  <mergeCells count="32">
    <mergeCell ref="A99:E99"/>
    <mergeCell ref="A102:E102"/>
    <mergeCell ref="A104:E104"/>
    <mergeCell ref="A106:E106"/>
    <mergeCell ref="A108:E108"/>
    <mergeCell ref="A13:E13"/>
    <mergeCell ref="A8:E8"/>
    <mergeCell ref="A1:A2"/>
    <mergeCell ref="B1:B2"/>
    <mergeCell ref="C1:C2"/>
    <mergeCell ref="D1:D2"/>
    <mergeCell ref="E1:E2"/>
    <mergeCell ref="A4:E4"/>
    <mergeCell ref="A17:E17"/>
    <mergeCell ref="A24:E24"/>
    <mergeCell ref="A36:E36"/>
    <mergeCell ref="A21:E21"/>
    <mergeCell ref="A30:E30"/>
    <mergeCell ref="A27:E27"/>
    <mergeCell ref="A44:E44"/>
    <mergeCell ref="A39:E39"/>
    <mergeCell ref="A74:E74"/>
    <mergeCell ref="A48:E48"/>
    <mergeCell ref="A60:E60"/>
    <mergeCell ref="A56:E56"/>
    <mergeCell ref="A52:E52"/>
    <mergeCell ref="A88:E88"/>
    <mergeCell ref="A63:E63"/>
    <mergeCell ref="A66:E66"/>
    <mergeCell ref="A80:E80"/>
    <mergeCell ref="A70:E70"/>
    <mergeCell ref="A84:E84"/>
  </mergeCells>
  <pageMargins left="0.70866141732283472" right="0.70866141732283472" top="0.62" bottom="0.61" header="0.31496062992125984" footer="0.31496062992125984"/>
  <pageSetup paperSize="9" scale="45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план!Заголовки_для_печати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Shmyreva</dc:creator>
  <cp:lastModifiedBy>Shmyreva</cp:lastModifiedBy>
  <cp:lastPrinted>2020-01-21T06:10:01Z</cp:lastPrinted>
  <dcterms:created xsi:type="dcterms:W3CDTF">2019-02-12T14:57:42Z</dcterms:created>
  <dcterms:modified xsi:type="dcterms:W3CDTF">2020-01-24T11:10:14Z</dcterms:modified>
</cp:coreProperties>
</file>